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otsiaalministeerium.ee\dfs\kasutajadSKA\Reet.Keskkula\Desktop\AMIF7_AMIF8\AMIF8 01.06.23-30.06.29 4 Partnerit+ Pagulasabi\Partnerid\Rakvere LV\"/>
    </mc:Choice>
  </mc:AlternateContent>
  <xr:revisionPtr revIDLastSave="0" documentId="13_ncr:1_{020BDF0F-34F4-42CD-8B83-585EDABCD361}" xr6:coauthVersionLast="47" xr6:coauthVersionMax="47" xr10:uidLastSave="{00000000-0000-0000-0000-000000000000}"/>
  <bookViews>
    <workbookView xWindow="-120" yWindow="-120" windowWidth="29040" windowHeight="15840" xr2:uid="{00000000-000D-0000-FFFF-FFFF00000000}"/>
  </bookViews>
  <sheets>
    <sheet name="main" sheetId="1" r:id="rId1"/>
    <sheet name="hidden" sheetId="2" state="veryHidden" r:id="rId2"/>
  </sheets>
  <definedNames>
    <definedName name="_xlnm._FilterDatabase" localSheetId="0" hidden="1">main!$A$2:$R$6</definedName>
    <definedName name="docIssuerPartners">hidden!$A$2:$A$7</definedName>
    <definedName name="docIssuerPartnersRegNo">hidden!$A$2:$B$7</definedName>
    <definedName name="invoiceFlatRateSuh">hidden!$G$2</definedName>
    <definedName name="invoiceFlatRateTypes">hidden!$E$2:$E$2</definedName>
    <definedName name="projectActivities">hidden!$C$2:$C$8</definedName>
    <definedName name="projectContracts">hidden!$K$2:$K$2</definedName>
    <definedName name="projectPartners">hidden!$I$2:$I$6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1" l="1"/>
  <c r="Q5" i="1"/>
  <c r="P5" i="1"/>
  <c r="H5" i="1"/>
  <c r="R4" i="1"/>
  <c r="F4" i="1"/>
  <c r="D6" i="1"/>
  <c r="E6" i="1" s="1"/>
  <c r="F6" i="1" s="1"/>
  <c r="F3" i="1" l="1"/>
  <c r="Q6" i="1" l="1"/>
  <c r="K6" i="1"/>
  <c r="R3" i="1"/>
  <c r="R5" i="1" l="1"/>
  <c r="R6" i="1" s="1"/>
  <c r="P7" i="1"/>
  <c r="Q7" i="1" l="1"/>
  <c r="R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Margit Machrafi</author>
  </authors>
  <commentList>
    <comment ref="A2" authorId="0" shapeId="0" xr:uid="{00000000-0006-0000-0000-000001000000}">
      <text>
        <r>
          <rPr>
            <sz val="11"/>
            <color indexed="8"/>
            <rFont val="Calibri"/>
            <family val="2"/>
            <scheme val="minor"/>
          </rPr>
          <t xml:space="preserve">
Sisestage dokumendi järjekorra number, mis on vajalik vaid importimiseks. Juhul kui dokument jaotub mitme tegevuse vahel, siis tuleb kasutada sama järjekorra numbrit.
 </t>
        </r>
      </text>
    </comment>
    <comment ref="B2" authorId="0" shapeId="0" xr:uid="{00000000-0006-0000-0000-000002000000}">
      <text>
        <r>
          <rPr>
            <sz val="11"/>
            <color indexed="8"/>
            <rFont val="Calibri"/>
            <family val="2"/>
            <scheme val="minor"/>
          </rPr>
          <t xml:space="preserve">
Dokumendi liigi valik sõltub projektis lubatust.Kuludokument - kaup või teenus on kätte saadud või sündmus toimunud ning kulu on tasutud. Kulu võib olla ka osaliselt tasutud, kui projektis on see lubatud.Kindlasummaline makse - projektis tekkinud kulude kohta infot ei esitata, vaid tõendatakse tegevuste toimumist ja tulemuste saavutamist.Standardiseeritud ühikuhind - projektis tekkinud kulude kohta infot ei esitata, vaid tõendatakse tegevuste toimumist ja tulemuste saavutamist.Töövõtja ettemaksuarve - kulu makstakse välja ettemakse arve alusel ehk enne kauba või teenuse kättesaamist või sündmuse toimumist.
 </t>
        </r>
      </text>
    </comment>
    <comment ref="C2" authorId="0" shapeId="0" xr:uid="{00000000-0006-0000-0000-000003000000}">
      <text>
        <r>
          <rPr>
            <sz val="11"/>
            <color indexed="8"/>
            <rFont val="Calibri"/>
            <family val="2"/>
            <scheme val="minor"/>
          </rPr>
          <t xml:space="preserve">
Kulukandja saab olla taotleja või partner, kes on projektis tekkinud kulu tasunud.
 </t>
        </r>
      </text>
    </comment>
    <comment ref="D2" authorId="1" shapeId="0" xr:uid="{76261CC3-FEF1-41F9-9B34-E95706C16B95}">
      <text>
        <r>
          <rPr>
            <b/>
            <sz val="9"/>
            <color indexed="81"/>
            <rFont val="Segoe UI"/>
            <family val="2"/>
            <charset val="186"/>
          </rPr>
          <t>Margit Machrafi:</t>
        </r>
        <r>
          <rPr>
            <sz val="9"/>
            <color indexed="81"/>
            <rFont val="Segoe UI"/>
            <family val="2"/>
            <charset val="186"/>
          </rPr>
          <t xml:space="preserve">
Sisestage kuupäev, millal tasuti kuludokumendi eest väljastajale. Kui tasumine toimus mitmes osas, siis märkige viimase tasumise kuupäev. Näiteks: palgalehe puhul (palgafond) maksude tasumise kuupäev.</t>
        </r>
      </text>
    </comment>
    <comment ref="E2" authorId="1" shapeId="0" xr:uid="{79EB4D08-8797-45D0-A07E-1974FB217C10}">
      <text>
        <r>
          <rPr>
            <b/>
            <sz val="9"/>
            <color indexed="81"/>
            <rFont val="Segoe UI"/>
            <family val="2"/>
            <charset val="186"/>
          </rPr>
          <t>Margit Machrafi:</t>
        </r>
        <r>
          <rPr>
            <sz val="9"/>
            <color indexed="81"/>
            <rFont val="Segoe UI"/>
            <family val="2"/>
            <charset val="186"/>
          </rPr>
          <t xml:space="preserve">
Kulu tekkimise kuupäev on selle kuu viimane kuupäev, millises kuus kulu või põhivara soetus tekkepõhiselt raamatupidamises arvele võeti. Kulu või põhivara soetus kajastatakse üldjuhul selles kuus, millal saadi kaubad või teenused ja tekkis kohustis nende eest tasuda. Tööjõukulu kajastatakse selles kuus, millal töötajad projekti panustades palga välja teenisid.</t>
        </r>
      </text>
    </comment>
    <comment ref="H2" authorId="1" shapeId="0" xr:uid="{8541D2B6-3625-49B9-AC34-DC50C20319FA}">
      <text>
        <r>
          <rPr>
            <b/>
            <sz val="9"/>
            <color indexed="81"/>
            <rFont val="Segoe UI"/>
            <family val="2"/>
            <charset val="186"/>
          </rPr>
          <t>Margit Machrafi:</t>
        </r>
        <r>
          <rPr>
            <sz val="9"/>
            <color indexed="81"/>
            <rFont val="Segoe UI"/>
            <family val="2"/>
            <charset val="186"/>
          </rPr>
          <t xml:space="preserve">
Alati tuleb märkida dokumendi täissumma olenemata, kui palju on sellest abikõlblik.
Dokumendi kogusumma: arve summa koos käibemaksuga; tööjõukulud koos maksude ja maksetega; jne.</t>
        </r>
      </text>
    </comment>
    <comment ref="J2" authorId="1" shapeId="0" xr:uid="{26B200DA-0D4B-4D61-B293-FAF9A10C0933}">
      <text>
        <r>
          <rPr>
            <b/>
            <sz val="9"/>
            <color indexed="81"/>
            <rFont val="Segoe UI"/>
            <family val="2"/>
            <charset val="186"/>
          </rPr>
          <t>Margit Machrafi:</t>
        </r>
        <r>
          <rPr>
            <sz val="9"/>
            <color indexed="81"/>
            <rFont val="Segoe UI"/>
            <family val="2"/>
            <charset val="186"/>
          </rPr>
          <t xml:space="preserve">
Sisestage dokumendi väljastanud asutuse või isiku andmed. Dokumendi väljastaja nimi peab vastama äriregistri andmetele. Töövõtja on projekti lepingu täitja. Kui kuludokumendi väljastaja on välismaine ettevõte, sisestage registrikoodi asemel VAT number.</t>
        </r>
      </text>
    </comment>
    <comment ref="L2" authorId="0" shapeId="0" xr:uid="{00000000-0006-0000-0000-000004000000}">
      <text>
        <r>
          <rPr>
            <sz val="11"/>
            <color indexed="8"/>
            <rFont val="Calibri"/>
            <family val="2"/>
            <scheme val="minor"/>
          </rPr>
          <t xml:space="preserve">
Valige rippmenüüst dokumendile vastav leping. Riigihankega seotud kulu tuleb siduda hanke- või ostulepinguga, mille ilmumine rippmenüüsse sõltub dokumendi kuupäevast ja hanke- või ostulepingu alguskuupäevast. Kui soovitud hanke- või ostulepingut valikus ei ole, siis kontrollige sakil “Hanked ja lepingud”, kas vajalik hange ja leping on Esitatud seisundis. 
 </t>
        </r>
      </text>
    </comment>
    <comment ref="N2" authorId="0" shapeId="0" xr:uid="{00000000-0006-0000-0000-000005000000}">
      <text>
        <r>
          <rPr>
            <sz val="11"/>
            <color indexed="8"/>
            <rFont val="Calibri"/>
            <family val="2"/>
            <scheme val="minor"/>
          </rPr>
          <t xml:space="preserve">
Valige rippmenüüst dokumendile vastav tegevus. Valikusse kuvatakse projekti tegevused vastavalt eelarvele.
 </t>
        </r>
      </text>
    </comment>
    <comment ref="O2" authorId="0" shapeId="0" xr:uid="{00000000-0006-0000-0000-000006000000}">
      <text>
        <r>
          <rPr>
            <sz val="11"/>
            <color indexed="8"/>
            <rFont val="Calibri"/>
            <family val="2"/>
            <scheme val="minor"/>
          </rPr>
          <t xml:space="preserve">
Kulu selgitus peab dokumenti nägemata selgelt ja täpselt edasi andma selle sisu, mitme tegevuse korral ka kulu jaotuvuse nende vahel. 
 </t>
        </r>
      </text>
    </comment>
  </commentList>
</comments>
</file>

<file path=xl/sharedStrings.xml><?xml version="1.0" encoding="utf-8"?>
<sst xmlns="http://schemas.openxmlformats.org/spreadsheetml/2006/main" count="83" uniqueCount="60">
  <si>
    <t/>
  </si>
  <si>
    <t>Dokumendi väljastaja</t>
  </si>
  <si>
    <t>Dokumendi väljastaja registrikood</t>
  </si>
  <si>
    <t>Projekti tegevuse tunnus ja nimetus</t>
  </si>
  <si>
    <t>Dokumendi liik</t>
  </si>
  <si>
    <t>Ühiku nimi ja hind</t>
  </si>
  <si>
    <t>Kulukandja (taotleja või partner)</t>
  </si>
  <si>
    <t>Hanke- või ostuleping</t>
  </si>
  <si>
    <t>Ühiku nimi</t>
  </si>
  <si>
    <t>Ühiku hind</t>
  </si>
  <si>
    <t>Jõhvi Vallavalitsus (Partner)</t>
  </si>
  <si>
    <t>75033483</t>
  </si>
  <si>
    <t>Rakvere Linnavalitsus (Partner)</t>
  </si>
  <si>
    <t>75025064</t>
  </si>
  <si>
    <t>Sotsiaalkindlustusamet (Taotleja)</t>
  </si>
  <si>
    <t>70001975</t>
  </si>
  <si>
    <t>Tallinna Sotsiaal- ja Tervishoiuamet (Partner)</t>
  </si>
  <si>
    <t>75014965</t>
  </si>
  <si>
    <t>Tartu Linnavalitsus (Partner)</t>
  </si>
  <si>
    <t>75006546</t>
  </si>
  <si>
    <t>Kuludokument</t>
  </si>
  <si>
    <t>Standardiseeritud ühikuhind</t>
  </si>
  <si>
    <t>Jõhvi Vallavalitsus (75033483)</t>
  </si>
  <si>
    <t>Rakvere Linnavalitsus (75025064)</t>
  </si>
  <si>
    <t>Sotsiaalkindlustusamet (70001975)</t>
  </si>
  <si>
    <t>Tallinna Sotsiaal- ja Tervishoiuamet (75014965)</t>
  </si>
  <si>
    <t>Tartu Linnavalitsus (75006546)</t>
  </si>
  <si>
    <t>Leping puudub</t>
  </si>
  <si>
    <t>2. Projekti koordineerimine (SKA)</t>
  </si>
  <si>
    <t>3. RVK tugiisikuteenuse tagamine Tallinna linnas</t>
  </si>
  <si>
    <t>4. RVK tugiisikuteenuse tagamine Tartu linnas</t>
  </si>
  <si>
    <t>5. RVK tugiisikuteenuse tagamine Jõhvi linnas</t>
  </si>
  <si>
    <t>6. RVK tugiisikuteenuse tagamine Rakvere linnas</t>
  </si>
  <si>
    <t>7. RVK tugiisikuteenuse tagamine teistes KOVides</t>
  </si>
  <si>
    <t>8. Projekti tegevuste kommunikatsioon</t>
  </si>
  <si>
    <t>Kulusid tõendavate dokumentide üldine andmestik ja summad</t>
  </si>
  <si>
    <t>Dokumendi tegevuse üldine andmestik ja summad</t>
  </si>
  <si>
    <t>Kuludokumendi impordi tunnus</t>
  </si>
  <si>
    <t>Tasumise kuupäev / Tegevuse toimumise perioodi lõppkuupäev (pp.kk.aaaa)</t>
  </si>
  <si>
    <t>Kulu tekkimise kuupäev / Eeldatav kulu tekkimise kuupäev (TEA) (pp.kk.aaaa)</t>
  </si>
  <si>
    <t>Dokumendi kuupäev (pp.kk.aaaa) (v.a SÜH)</t>
  </si>
  <si>
    <t>Dokumendi number (nimetus) (v.a SÜH)</t>
  </si>
  <si>
    <t>Dokumendi kogusumma (v.a SÜH)</t>
  </si>
  <si>
    <t>sh tasumata abikõlblik summa (v.a SÜH)</t>
  </si>
  <si>
    <t>Dokumendi väljastaja (v.a SÜH)</t>
  </si>
  <si>
    <t>Dokumendi väljastaja registrikood (v.a SÜH)</t>
  </si>
  <si>
    <t>Hanke- või ostuleping (v.a SÜH)</t>
  </si>
  <si>
    <t>Taotleja kommentaar</t>
  </si>
  <si>
    <t>Kulu selgitus</t>
  </si>
  <si>
    <t>Abikõlblik summa käibemaksuta (v.a SÜH)</t>
  </si>
  <si>
    <t>Abikõlblik käibemaks (v.a SÜH)</t>
  </si>
  <si>
    <t>Abikõlblik summa kokku (v.a SÜH)</t>
  </si>
  <si>
    <t>Kokku:</t>
  </si>
  <si>
    <t>Admin 5%</t>
  </si>
  <si>
    <t>Rakvere Linnavalitsus</t>
  </si>
  <si>
    <t>489</t>
  </si>
  <si>
    <t>643</t>
  </si>
  <si>
    <t>Tugitöötaja I.Herm puhkusetasu juuni 24</t>
  </si>
  <si>
    <t>Tugitöötaja I.Herm töötasu juuni 24</t>
  </si>
  <si>
    <t>Makstud 18.07.2024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</si>
</sst>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indexed="8"/>
      <name val="Calibri"/>
      <family val="2"/>
      <scheme val="minor"/>
    </font>
    <font>
      <b/>
      <sz val="10"/>
      <name val="Times New Roman"/>
      <family val="1"/>
      <charset val="186"/>
    </font>
    <font>
      <b/>
      <sz val="10"/>
      <name val="Times New Roman"/>
      <family val="1"/>
      <charset val="186"/>
    </font>
    <font>
      <b/>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sz val="10"/>
      <name val="Times New Roman"/>
      <family val="1"/>
      <charset val="186"/>
    </font>
    <font>
      <b/>
      <sz val="10"/>
      <name val="Times New Roman"/>
      <family val="1"/>
      <charset val="186"/>
    </font>
    <font>
      <sz val="9"/>
      <color indexed="81"/>
      <name val="Segoe UI"/>
      <family val="2"/>
      <charset val="186"/>
    </font>
    <font>
      <b/>
      <sz val="9"/>
      <color indexed="81"/>
      <name val="Segoe UI"/>
      <family val="2"/>
      <charset val="186"/>
    </font>
    <font>
      <i/>
      <sz val="10"/>
      <color rgb="FFFF0000"/>
      <name val="Times New Roman"/>
      <family val="1"/>
      <charset val="186"/>
    </font>
    <font>
      <b/>
      <i/>
      <sz val="11"/>
      <color indexed="8"/>
      <name val="Calibri"/>
      <family val="2"/>
      <charset val="186"/>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64" fontId="6"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4" fontId="10" fillId="0" borderId="1" xfId="0" applyNumberFormat="1" applyFont="1" applyBorder="1" applyAlignment="1">
      <alignment horizontal="right" vertical="center"/>
    </xf>
    <xf numFmtId="4" fontId="11" fillId="0" borderId="1" xfId="0" applyNumberFormat="1" applyFont="1" applyBorder="1" applyAlignment="1">
      <alignment horizontal="right" vertical="center"/>
    </xf>
    <xf numFmtId="4" fontId="12"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4" fontId="14" fillId="0" borderId="1" xfId="0" applyNumberFormat="1" applyFont="1" applyBorder="1" applyAlignment="1">
      <alignment horizontal="right" vertical="center"/>
    </xf>
    <xf numFmtId="4" fontId="15" fillId="0" borderId="1" xfId="0" applyNumberFormat="1" applyFont="1" applyBorder="1" applyAlignment="1">
      <alignment horizontal="right" vertical="center"/>
    </xf>
    <xf numFmtId="0" fontId="18" fillId="0" borderId="1" xfId="0" applyFont="1" applyBorder="1" applyAlignment="1">
      <alignment horizontal="center" vertical="center" wrapText="1"/>
    </xf>
    <xf numFmtId="4" fontId="19" fillId="0" borderId="0" xfId="0" applyNumberFormat="1" applyFont="1"/>
    <xf numFmtId="14" fontId="15" fillId="0" borderId="1" xfId="0" applyNumberFormat="1" applyFont="1" applyBorder="1" applyAlignment="1">
      <alignment horizontal="right" vertical="center"/>
    </xf>
    <xf numFmtId="49"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0" xfId="0"/>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
  <sheetViews>
    <sheetView tabSelected="1" topLeftCell="G1" workbookViewId="0">
      <pane ySplit="2" topLeftCell="A3" activePane="bottomLeft" state="frozen"/>
      <selection pane="bottomLeft" activeCell="S7" sqref="S7"/>
    </sheetView>
  </sheetViews>
  <sheetFormatPr defaultRowHeight="15" x14ac:dyDescent="0.25"/>
  <cols>
    <col min="2" max="2" width="15.140625" bestFit="1" customWidth="1"/>
    <col min="3" max="3" width="32" bestFit="1" customWidth="1"/>
    <col min="4" max="4" width="12.85546875" customWidth="1"/>
    <col min="5" max="5" width="14.5703125" customWidth="1"/>
    <col min="6" max="6" width="12.85546875" customWidth="1"/>
    <col min="10" max="10" width="30.85546875" bestFit="1" customWidth="1"/>
    <col min="11" max="11" width="42.85546875" bestFit="1" customWidth="1"/>
    <col min="12" max="12" width="31.140625" bestFit="1" customWidth="1"/>
    <col min="13" max="13" width="31" customWidth="1"/>
    <col min="14" max="14" width="35.28515625" bestFit="1" customWidth="1"/>
    <col min="15" max="15" width="31" customWidth="1"/>
  </cols>
  <sheetData>
    <row r="1" spans="1:19" x14ac:dyDescent="0.25">
      <c r="A1" s="19" t="s">
        <v>35</v>
      </c>
      <c r="B1" s="20"/>
      <c r="C1" s="20"/>
      <c r="D1" s="20"/>
      <c r="E1" s="20"/>
      <c r="F1" s="20"/>
      <c r="G1" s="20"/>
      <c r="H1" s="20"/>
      <c r="I1" s="20"/>
      <c r="J1" s="20"/>
      <c r="K1" s="20"/>
      <c r="L1" s="20"/>
      <c r="M1" s="20"/>
      <c r="N1" s="19" t="s">
        <v>36</v>
      </c>
      <c r="O1" s="20"/>
      <c r="P1" s="20"/>
      <c r="Q1" s="20"/>
      <c r="R1" s="20"/>
    </row>
    <row r="2" spans="1:19" ht="89.25" x14ac:dyDescent="0.25">
      <c r="A2" s="2" t="s">
        <v>37</v>
      </c>
      <c r="B2" s="2" t="s">
        <v>4</v>
      </c>
      <c r="C2" s="2" t="s">
        <v>6</v>
      </c>
      <c r="D2" s="2" t="s">
        <v>38</v>
      </c>
      <c r="E2" s="2" t="s">
        <v>39</v>
      </c>
      <c r="F2" s="2" t="s">
        <v>40</v>
      </c>
      <c r="G2" s="2" t="s">
        <v>41</v>
      </c>
      <c r="H2" s="2" t="s">
        <v>42</v>
      </c>
      <c r="I2" s="2" t="s">
        <v>43</v>
      </c>
      <c r="J2" s="2" t="s">
        <v>44</v>
      </c>
      <c r="K2" s="2" t="s">
        <v>45</v>
      </c>
      <c r="L2" s="2" t="s">
        <v>46</v>
      </c>
      <c r="M2" s="2" t="s">
        <v>47</v>
      </c>
      <c r="N2" s="2" t="s">
        <v>3</v>
      </c>
      <c r="O2" s="2" t="s">
        <v>48</v>
      </c>
      <c r="P2" s="2" t="s">
        <v>49</v>
      </c>
      <c r="Q2" s="2" t="s">
        <v>50</v>
      </c>
      <c r="R2" s="2" t="s">
        <v>51</v>
      </c>
    </row>
    <row r="3" spans="1:19" ht="25.5" x14ac:dyDescent="0.25">
      <c r="A3" s="3"/>
      <c r="B3" s="3" t="s">
        <v>20</v>
      </c>
      <c r="C3" s="3" t="s">
        <v>54</v>
      </c>
      <c r="D3" s="5">
        <v>45513</v>
      </c>
      <c r="E3" s="6">
        <v>45473</v>
      </c>
      <c r="F3" s="7">
        <f>E3</f>
        <v>45473</v>
      </c>
      <c r="G3" s="18" t="s">
        <v>55</v>
      </c>
      <c r="H3" s="9">
        <v>231.07</v>
      </c>
      <c r="I3" s="10">
        <v>0</v>
      </c>
      <c r="J3" s="3" t="s">
        <v>54</v>
      </c>
      <c r="K3" s="3">
        <v>75025064</v>
      </c>
      <c r="L3" s="3" t="s">
        <v>27</v>
      </c>
      <c r="M3" s="3" t="s">
        <v>20</v>
      </c>
      <c r="N3" s="3" t="s">
        <v>32</v>
      </c>
      <c r="O3" s="3" t="s">
        <v>57</v>
      </c>
      <c r="P3" s="9">
        <v>231.07</v>
      </c>
      <c r="Q3" s="12">
        <v>0</v>
      </c>
      <c r="R3" s="13">
        <f>SUM(main!P3:'main'!Q3)</f>
        <v>231.07</v>
      </c>
    </row>
    <row r="4" spans="1:19" ht="25.5" x14ac:dyDescent="0.25">
      <c r="A4" s="3"/>
      <c r="B4" s="3" t="s">
        <v>20</v>
      </c>
      <c r="C4" s="3" t="s">
        <v>54</v>
      </c>
      <c r="D4" s="5">
        <v>45513</v>
      </c>
      <c r="E4" s="6">
        <v>45473</v>
      </c>
      <c r="F4" s="7">
        <f>E4</f>
        <v>45473</v>
      </c>
      <c r="G4" s="18" t="s">
        <v>56</v>
      </c>
      <c r="H4" s="9">
        <v>647.01</v>
      </c>
      <c r="I4" s="10">
        <v>0</v>
      </c>
      <c r="J4" s="3" t="s">
        <v>54</v>
      </c>
      <c r="K4" s="3">
        <v>75025064</v>
      </c>
      <c r="L4" s="3" t="s">
        <v>27</v>
      </c>
      <c r="M4" s="3" t="s">
        <v>20</v>
      </c>
      <c r="N4" s="3" t="s">
        <v>32</v>
      </c>
      <c r="O4" s="3" t="s">
        <v>58</v>
      </c>
      <c r="P4" s="9">
        <v>647.01</v>
      </c>
      <c r="Q4" s="12">
        <v>0</v>
      </c>
      <c r="R4" s="13">
        <f>SUM(main!P4:'main'!Q4)</f>
        <v>647.01</v>
      </c>
    </row>
    <row r="5" spans="1:19" x14ac:dyDescent="0.25">
      <c r="A5" s="14" t="s">
        <v>52</v>
      </c>
      <c r="B5" s="14" t="s">
        <v>0</v>
      </c>
      <c r="C5" s="14"/>
      <c r="D5" s="17"/>
      <c r="E5" s="17"/>
      <c r="F5" s="17"/>
      <c r="G5" s="14"/>
      <c r="H5" s="14">
        <f>SUM(H3:H4)</f>
        <v>878.07999999999993</v>
      </c>
      <c r="I5" s="14"/>
      <c r="J5" s="14"/>
      <c r="K5" s="14"/>
      <c r="L5" s="14" t="s">
        <v>0</v>
      </c>
      <c r="M5" s="14" t="s">
        <v>0</v>
      </c>
      <c r="N5" s="14" t="s">
        <v>0</v>
      </c>
      <c r="O5" s="14" t="s">
        <v>0</v>
      </c>
      <c r="P5" s="14">
        <f>SUM(P3:P4)</f>
        <v>878.07999999999993</v>
      </c>
      <c r="Q5" s="14">
        <f>SUM(Q3:Q4)</f>
        <v>0</v>
      </c>
      <c r="R5" s="14">
        <f>SUM(R3:R4)</f>
        <v>878.07999999999993</v>
      </c>
    </row>
    <row r="6" spans="1:19" ht="25.5" x14ac:dyDescent="0.25">
      <c r="A6" s="4"/>
      <c r="B6" s="4" t="s">
        <v>20</v>
      </c>
      <c r="C6" s="4"/>
      <c r="D6" s="5">
        <f>E3</f>
        <v>45473</v>
      </c>
      <c r="E6" s="6">
        <f>D6</f>
        <v>45473</v>
      </c>
      <c r="F6" s="7">
        <f>E6</f>
        <v>45473</v>
      </c>
      <c r="G6" s="8" t="s">
        <v>0</v>
      </c>
      <c r="H6" s="9"/>
      <c r="I6" s="10">
        <v>0</v>
      </c>
      <c r="J6" s="4"/>
      <c r="K6" s="4" t="str">
        <f>IF(ISNA(VLOOKUP(J6,docIssuerPartnersRegNo,2,FALSE)),"",VLOOKUP(J6,docIssuerPartnersRegNo,2,FALSE))</f>
        <v/>
      </c>
      <c r="L6" s="4" t="s">
        <v>27</v>
      </c>
      <c r="M6" s="15" t="s">
        <v>53</v>
      </c>
      <c r="N6" s="4" t="s">
        <v>32</v>
      </c>
      <c r="O6" s="4" t="s">
        <v>0</v>
      </c>
      <c r="P6" s="11">
        <f>ROUND(P5*5%,2)</f>
        <v>43.9</v>
      </c>
      <c r="Q6" s="11">
        <f t="shared" ref="Q6" si="0">ROUND(Q5*5%,2)</f>
        <v>0</v>
      </c>
      <c r="R6" s="11">
        <f>ROUND(R5*5%,2)</f>
        <v>43.9</v>
      </c>
    </row>
    <row r="7" spans="1:19" x14ac:dyDescent="0.25">
      <c r="P7" s="16">
        <f>SUM(P5:P6)</f>
        <v>921.9799999999999</v>
      </c>
      <c r="Q7" s="16">
        <f>SUM(Q5:Q6)</f>
        <v>0</v>
      </c>
      <c r="R7" s="16">
        <f>SUM(R5:R6)</f>
        <v>921.9799999999999</v>
      </c>
      <c r="S7" t="s">
        <v>59</v>
      </c>
    </row>
  </sheetData>
  <autoFilter ref="A2:R3" xr:uid="{00000000-0009-0000-0000-000000000000}"/>
  <mergeCells count="2">
    <mergeCell ref="A1:M1"/>
    <mergeCell ref="N1:R1"/>
  </mergeCells>
  <dataValidations count="28">
    <dataValidation type="list" showErrorMessage="1" errorTitle="Sisestati lubamatu väärtus." error="Sisestatud väärtus ei kuulu lubatud väärtuste hulka." sqref="B3:B4 B6 M3:M4" xr:uid="{C6167FCD-BE06-4C1D-A295-3F75B163F91D}">
      <formula1>invoiceFlatRateTypes</formula1>
    </dataValidation>
    <dataValidation type="custom" allowBlank="1" showErrorMessage="1" errorTitle="Sisestati lubamatu väärtus." error="Välja lubatud pikkus on 1000 tähemärki." sqref="G6" xr:uid="{F7A47E0A-1371-4526-96D4-C3D6F9FE9BD0}">
      <formula1>LEN(G7)&lt;=1000</formula1>
    </dataValidation>
    <dataValidation type="custom" allowBlank="1" showErrorMessage="1" errorTitle="Sisestati lubamatu väärtus." error="Välja lubatud pikkus on 20 tähemärki." sqref="K6" xr:uid="{6248E20A-CF77-481C-A93F-740A0228E97C}">
      <formula1>LEN(K7)&lt;=20</formula1>
    </dataValidation>
    <dataValidation type="custom" allowBlank="1" showErrorMessage="1" errorTitle="Sisestati lubamatu väärtus." error="Välja lubatud pikkus on 500 tähemärki." sqref="O6" xr:uid="{4CBA2529-BD22-4725-92A0-3EC8220DCD9F}">
      <formula1>LEN(O7)&lt;=500</formula1>
    </dataValidation>
    <dataValidation type="whole" operator="greaterThan" allowBlank="1" showErrorMessage="1" errorTitle="Sisestati lubamatu väärtus." error="Välja väärtuseks peab olema positiivne täisarv." sqref="A6 A3:A4" xr:uid="{A0FBD771-799A-4B86-B308-73719A41226A}">
      <formula1>0</formula1>
    </dataValidation>
    <dataValidation type="list" showErrorMessage="1" errorTitle="Sisestati lubamatu väärtus." error="Sisestatud väärtus ei kuulu lubatud väärtuste hulka." sqref="C6 C3:C4" xr:uid="{03CA04BF-C2C6-4237-A039-C87E8A37F31F}">
      <formula1>projectPartners</formula1>
    </dataValidation>
    <dataValidation type="custom" allowBlank="1" showErrorMessage="1" errorTitle="Sisestati lubamatu väärtus." error="Välja lubatud pikkus on 1000 tähemärki." sqref="G6 G3:G4" xr:uid="{F96A230D-B875-477E-A838-A695A207ABFD}">
      <formula1>LEN(G3)&lt;=1000</formula1>
    </dataValidation>
    <dataValidation type="custom" allowBlank="1" showErrorMessage="1" errorTitle="Sisestati lubamatu väärtus." error="Välja lubatud pikkus on 1000 tähemärki." sqref="G6" xr:uid="{E18B6C3A-0EFD-4FA3-9745-886CC995A99E}">
      <formula1>LEN(G5)&lt;=1000</formula1>
    </dataValidation>
    <dataValidation type="custom" allowBlank="1" showErrorMessage="1" errorTitle="Sisestati lubamatu väärtus." error="Välja lubatud pikkus on 1000 tähemärki." sqref="G6 G3:G4" xr:uid="{6F4A30EB-BF7A-4455-BAFF-6620F4053470}">
      <formula1>LEN(G6)&lt;=1000</formula1>
    </dataValidation>
    <dataValidation type="decimal" operator="greaterThanOrEqual" allowBlank="1" showErrorMessage="1" errorTitle="Sisestati lubamatu väärtus." error="Välja väärtus peab olema null või nullist suurem arv." sqref="H3:I4 H6:I6 P6:R6 P3:R4" xr:uid="{5728D375-1E9E-45C6-8D54-EEDDE2F01345}">
      <formula1>0</formula1>
    </dataValidation>
    <dataValidation type="decimal" operator="greaterThan" allowBlank="1" showErrorMessage="1" errorTitle="Sisestati lubamatu väärtus." error="Välja väärtus peab olema nullist suurem arv." sqref="H3:H4 H6 R3:R4 P3:P4" xr:uid="{9E703FF5-2F9A-45DF-A091-342EC1E63953}">
      <formula1>0</formula1>
    </dataValidation>
    <dataValidation type="list" allowBlank="1" sqref="J6 J3:J4" xr:uid="{72730B75-0DD8-4468-8155-4B7F1AB3F23C}">
      <formula1>docIssuerPartners</formula1>
    </dataValidation>
    <dataValidation type="custom" allowBlank="1" showErrorMessage="1" errorTitle="Sisestati lubamatu väärtus." error="Välja lubatud pikkus on 20 tähemärki." sqref="K6 K3:K4" xr:uid="{F94A327B-2ADC-4E27-9C85-73017705EF45}">
      <formula1>LEN(K3)&lt;=20</formula1>
    </dataValidation>
    <dataValidation type="custom" allowBlank="1" showErrorMessage="1" errorTitle="Sisestati lubamatu väärtus." error="Välja lubatud pikkus on 20 tähemärki." sqref="K6" xr:uid="{C2F01DCD-F4E9-42A6-8311-7F9BB80D7350}">
      <formula1>LEN(K5)&lt;=20</formula1>
    </dataValidation>
    <dataValidation type="custom" allowBlank="1" showErrorMessage="1" errorTitle="Sisestati lubamatu väärtus." error="Välja lubatud pikkus on 20 tähemärki." sqref="K6 K3:K4" xr:uid="{ACDDBA53-8CAF-4992-9A18-013ED73ECE5D}">
      <formula1>LEN(K6)&lt;=20</formula1>
    </dataValidation>
    <dataValidation type="list" allowBlank="1" showErrorMessage="1" errorTitle="Sisestati lubamatu väärtus." error="Sisestatud väärtus ei kuulu lubatud väärtuste hulka." sqref="L6 L3:L4" xr:uid="{FF744DA9-8F54-4451-9913-010633342B85}">
      <formula1>projectContracts</formula1>
    </dataValidation>
    <dataValidation type="custom" allowBlank="1" showErrorMessage="1" errorTitle="Sisestati lubamatu väärtus." error="Välja lubatud pikkus on 2000 tähemärki." sqref="M6" xr:uid="{21CCA957-26DA-466A-814A-86405308C409}">
      <formula1>LEN(M6)&lt;=2000</formula1>
    </dataValidation>
    <dataValidation type="custom" allowBlank="1" showErrorMessage="1" errorTitle="Sisestati lubamatu väärtus." error="Välja lubatud pikkus on 2000 tähemärki." sqref="M6" xr:uid="{14C1246C-D198-4E77-9A93-E1FECD7A3051}">
      <formula1>LEN(M5)&lt;=2000</formula1>
    </dataValidation>
    <dataValidation type="list" showErrorMessage="1" errorTitle="Sisestati lubamatu väärtus." error="Sisestatud väärtus ei kuulu lubatud väärtuste hulka." sqref="N6 N3:N4" xr:uid="{18275B74-8C13-4185-99F9-FB44FF5CFD1D}">
      <formula1>projectActivities</formula1>
    </dataValidation>
    <dataValidation type="custom" allowBlank="1" showErrorMessage="1" errorTitle="Sisestati lubamatu väärtus." error="Välja lubatud pikkus on 500 tähemärki." sqref="O6 O3:O4" xr:uid="{1A9CE97C-936C-47F0-9D71-2C12BFFEC790}">
      <formula1>LEN(O3)&lt;=500</formula1>
    </dataValidation>
    <dataValidation type="custom" allowBlank="1" showErrorMessage="1" errorTitle="Sisestati lubamatu väärtus." error="Välja lubatud pikkus on 500 tähemärki." sqref="O6" xr:uid="{6656038D-492A-42F0-99E2-A21B34AEA0EF}">
      <formula1>LEN(O5)&lt;=500</formula1>
    </dataValidation>
    <dataValidation type="custom" allowBlank="1" showErrorMessage="1" errorTitle="Sisestati lubamatu väärtus." error="Välja lubatud pikkus on 500 tähemärki." sqref="O6 O3:O4" xr:uid="{5328FCA6-C8EC-4246-B8C9-3B6E77FEF6D6}">
      <formula1>LEN(O6)&lt;=500</formula1>
    </dataValidation>
    <dataValidation type="custom" allowBlank="1" showErrorMessage="1" errorTitle="Sisestati lubamatu väärtus." error="Välja lubatud pikkus on 1000 tähemärki." sqref="G6" xr:uid="{85690F0E-99AB-4DF7-BDD7-DD02D96D06B4}">
      <formula1>LEN(G8)&lt;=1000</formula1>
    </dataValidation>
    <dataValidation type="custom" allowBlank="1" showErrorMessage="1" errorTitle="Sisestati lubamatu väärtus." error="Välja lubatud pikkus on 20 tähemärki." sqref="K6" xr:uid="{89CECADC-A16A-4901-B197-2CAD66D53177}">
      <formula1>LEN(K8)&lt;=20</formula1>
    </dataValidation>
    <dataValidation type="custom" allowBlank="1" showErrorMessage="1" errorTitle="Sisestati lubamatu väärtus." error="Välja lubatud pikkus on 500 tähemärki." sqref="O6" xr:uid="{865CAF18-18F3-4670-BA2C-A8A84E2D4364}">
      <formula1>LEN(O8)&lt;=500</formula1>
    </dataValidation>
    <dataValidation type="custom" allowBlank="1" showErrorMessage="1" errorTitle="Sisestati lubamatu väärtus." error="Välja lubatud pikkus on 1000 tähemärki." sqref="G3:G4" xr:uid="{65089D4C-A6F5-4945-8E96-B75D36635E88}">
      <formula1>LEN(#REF!)&lt;=1000</formula1>
    </dataValidation>
    <dataValidation type="custom" allowBlank="1" showErrorMessage="1" errorTitle="Sisestati lubamatu väärtus." error="Välja lubatud pikkus on 20 tähemärki." sqref="K3:K4" xr:uid="{77F84FF1-779D-4E41-8996-1E03B9F5968E}">
      <formula1>LEN(#REF!)&lt;=20</formula1>
    </dataValidation>
    <dataValidation type="custom" allowBlank="1" showErrorMessage="1" errorTitle="Sisestati lubamatu väärtus." error="Välja lubatud pikkus on 500 tähemärki." sqref="O3:O4" xr:uid="{AFE3F3B9-05E4-4C2E-BDFF-C63585809D4B}">
      <formula1>LEN(#REF!)&lt;=500</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
  <sheetViews>
    <sheetView workbookViewId="0"/>
  </sheetViews>
  <sheetFormatPr defaultRowHeight="15" x14ac:dyDescent="0.25"/>
  <cols>
    <col min="1" max="1" width="21.42578125" bestFit="1" customWidth="1"/>
    <col min="2" max="2" width="33.42578125" bestFit="1" customWidth="1"/>
    <col min="3" max="3" width="35.28515625" bestFit="1" customWidth="1"/>
    <col min="5" max="5" width="15.140625" bestFit="1" customWidth="1"/>
    <col min="7" max="7" width="18.140625" bestFit="1" customWidth="1"/>
    <col min="9" max="9" width="32" bestFit="1" customWidth="1"/>
    <col min="11" max="11" width="21.5703125" bestFit="1" customWidth="1"/>
    <col min="13" max="14" width="11.140625" bestFit="1" customWidth="1"/>
  </cols>
  <sheetData>
    <row r="1" spans="1:14" x14ac:dyDescent="0.25">
      <c r="A1" s="1" t="s">
        <v>1</v>
      </c>
      <c r="B1" s="1" t="s">
        <v>2</v>
      </c>
      <c r="C1" s="1" t="s">
        <v>3</v>
      </c>
      <c r="E1" s="1" t="s">
        <v>4</v>
      </c>
      <c r="G1" s="1" t="s">
        <v>5</v>
      </c>
      <c r="I1" s="1" t="s">
        <v>6</v>
      </c>
      <c r="K1" s="1" t="s">
        <v>7</v>
      </c>
      <c r="M1" s="1" t="s">
        <v>8</v>
      </c>
      <c r="N1" s="1" t="s">
        <v>9</v>
      </c>
    </row>
    <row r="2" spans="1:14" x14ac:dyDescent="0.25">
      <c r="C2" t="s">
        <v>28</v>
      </c>
      <c r="E2" t="s">
        <v>20</v>
      </c>
      <c r="G2" t="s">
        <v>21</v>
      </c>
      <c r="I2" t="s">
        <v>22</v>
      </c>
      <c r="K2" t="s">
        <v>27</v>
      </c>
    </row>
    <row r="3" spans="1:14" x14ac:dyDescent="0.25">
      <c r="A3" t="s">
        <v>10</v>
      </c>
      <c r="B3" t="s">
        <v>11</v>
      </c>
      <c r="C3" t="s">
        <v>29</v>
      </c>
      <c r="I3" t="s">
        <v>23</v>
      </c>
    </row>
    <row r="4" spans="1:14" x14ac:dyDescent="0.25">
      <c r="A4" t="s">
        <v>12</v>
      </c>
      <c r="B4" t="s">
        <v>13</v>
      </c>
      <c r="C4" t="s">
        <v>30</v>
      </c>
      <c r="I4" t="s">
        <v>24</v>
      </c>
    </row>
    <row r="5" spans="1:14" x14ac:dyDescent="0.25">
      <c r="A5" t="s">
        <v>14</v>
      </c>
      <c r="B5" t="s">
        <v>15</v>
      </c>
      <c r="C5" t="s">
        <v>31</v>
      </c>
      <c r="I5" t="s">
        <v>25</v>
      </c>
    </row>
    <row r="6" spans="1:14" x14ac:dyDescent="0.25">
      <c r="A6" t="s">
        <v>16</v>
      </c>
      <c r="B6" t="s">
        <v>17</v>
      </c>
      <c r="C6" t="s">
        <v>32</v>
      </c>
      <c r="I6" t="s">
        <v>26</v>
      </c>
    </row>
    <row r="7" spans="1:14" x14ac:dyDescent="0.25">
      <c r="A7" t="s">
        <v>18</v>
      </c>
      <c r="B7" t="s">
        <v>19</v>
      </c>
      <c r="C7" t="s">
        <v>33</v>
      </c>
    </row>
    <row r="8" spans="1:14" x14ac:dyDescent="0.25">
      <c r="C8"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7</vt:i4>
      </vt:variant>
    </vt:vector>
  </HeadingPairs>
  <TitlesOfParts>
    <vt:vector size="8" baseType="lpstr">
      <vt:lpstr>main</vt:lpstr>
      <vt:lpstr>docIssuerPartners</vt:lpstr>
      <vt:lpstr>docIssuerPartnersRegNo</vt:lpstr>
      <vt:lpstr>invoiceFlatRateSuh</vt:lpstr>
      <vt:lpstr>invoiceFlatRateTypes</vt:lpstr>
      <vt:lpstr>projectActivities</vt:lpstr>
      <vt:lpstr>projectContracts</vt:lpstr>
      <vt:lpstr>projectPartners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Reet Keskküla</cp:lastModifiedBy>
  <dcterms:created xsi:type="dcterms:W3CDTF">2023-11-30T08:30:56Z</dcterms:created>
  <dcterms:modified xsi:type="dcterms:W3CDTF">2024-08-28T08:56:49Z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